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15480" windowHeight="11640" activeTab="0"/>
  </bookViews>
  <sheets>
    <sheet name="Section 7 Water heating" sheetId="1" r:id="rId1"/>
    <sheet name="example" sheetId="2" r:id="rId2"/>
  </sheets>
  <definedNames/>
  <calcPr fullCalcOnLoad="1"/>
</workbook>
</file>

<file path=xl/sharedStrings.xml><?xml version="1.0" encoding="utf-8"?>
<sst xmlns="http://schemas.openxmlformats.org/spreadsheetml/2006/main" count="115" uniqueCount="58">
  <si>
    <t>Section 7: Sustainability</t>
  </si>
  <si>
    <t>Energy content of hot water (annual)</t>
  </si>
  <si>
    <t>(45)</t>
  </si>
  <si>
    <t>Distribution loss</t>
  </si>
  <si>
    <t>(46)</t>
  </si>
  <si>
    <t>Energy lost from cylinder in kWh/day</t>
  </si>
  <si>
    <t>(55)</t>
  </si>
  <si>
    <t>Primary circuit loss (annual)</t>
  </si>
  <si>
    <t>(58)</t>
  </si>
  <si>
    <t>Combi loss</t>
  </si>
  <si>
    <t>(61)</t>
  </si>
  <si>
    <t>Annual energy demand for hot water</t>
  </si>
  <si>
    <t>Solar water heating</t>
  </si>
  <si>
    <t>(63)</t>
  </si>
  <si>
    <t>Waste water heat recovery</t>
  </si>
  <si>
    <t>Flue gas heat recovery</t>
  </si>
  <si>
    <t>eq. (G10)</t>
  </si>
  <si>
    <t>Other technology 1</t>
  </si>
  <si>
    <t>Other technology 2</t>
  </si>
  <si>
    <t>Other technology 3</t>
  </si>
  <si>
    <t>Total from renewable or heat recovery sources</t>
  </si>
  <si>
    <t>Percentage from renewable or heat recovery sources</t>
  </si>
  <si>
    <t>Percentage required for S3</t>
  </si>
  <si>
    <t>Percentage required for G3</t>
  </si>
  <si>
    <t>Jan</t>
  </si>
  <si>
    <t>Feb</t>
  </si>
  <si>
    <t>Mar</t>
  </si>
  <si>
    <t>Apr</t>
  </si>
  <si>
    <t>May</t>
  </si>
  <si>
    <t>Jun</t>
  </si>
  <si>
    <t>Jul</t>
  </si>
  <si>
    <t>Aug</t>
  </si>
  <si>
    <t>Sep</t>
  </si>
  <si>
    <t>Oct</t>
  </si>
  <si>
    <t>Nov</t>
  </si>
  <si>
    <t>Dec</t>
  </si>
  <si>
    <t xml:space="preserve">eq. (G*) </t>
  </si>
  <si>
    <t>if solar water heating, primary loss each month</t>
  </si>
  <si>
    <t>(59)</t>
  </si>
  <si>
    <t>saving in primary loss</t>
  </si>
  <si>
    <t xml:space="preserve">    reduction in primary loss</t>
  </si>
  <si>
    <t>* can be G1, G2, G5 or G6</t>
  </si>
  <si>
    <t>Undertake calculation using approved SAP 2009 software</t>
  </si>
  <si>
    <t>Worksheet</t>
  </si>
  <si>
    <t>reference</t>
  </si>
  <si>
    <t>Appendix Q (value identified in App.Q spreadsheet)</t>
  </si>
  <si>
    <t>Renewable or heat recovery sources</t>
  </si>
  <si>
    <t>Enter data in green cells from the DER worksheet (annual value or monthly values as applicable)</t>
  </si>
  <si>
    <t>Positive</t>
  </si>
  <si>
    <t>values</t>
  </si>
  <si>
    <t>Negative</t>
  </si>
  <si>
    <t>This spreadsheet is to be used for assessing the aspect of energy for water heating within the higher levels (silver and gold) of the Scottish building standard 7.1</t>
  </si>
  <si>
    <t>Note 1: SAP currently includes technologies of solar water heating, flue gas heat recovery and waste water heat recovery that already count against hot water demand. But if another renewable or heat recovery technology directly allocates heat or electricity produced to reduce the annual demand for the heating hot water it could be included in an 'other technology' box. The design energy output of the technology would need to be reported to the verifier to show an optional upper level in this aspect is being met</t>
  </si>
  <si>
    <t>When not applicable (e.g. primary circuit loss with a combi boiler) enter 0</t>
  </si>
  <si>
    <t>These boxes are used only to allow for technologies not included in the SAP calculation and which have been authorised for the purposes of standard 7.1 (see Note 1 below)</t>
  </si>
  <si>
    <t>Rev 28 April 2011</t>
  </si>
  <si>
    <t>Section 7: Sustainability - EXAMPLE</t>
  </si>
  <si>
    <t>(EXAMPLE)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</si>
</sst>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s>
  <fonts count="39">
    <font>
      <sz val="10"/>
      <name val="Arial"/>
      <family val="0"/>
    </font>
    <font>
      <b/>
      <sz val="10"/>
      <name val="Arial"/>
      <family val="2"/>
    </font>
    <font>
      <sz val="8"/>
      <name val="Arial"/>
      <family val="0"/>
    </font>
    <font>
      <u val="single"/>
      <sz val="10"/>
      <name val="Arial"/>
      <family val="0"/>
    </font>
    <font>
      <sz val="10"/>
      <color indexed="55"/>
      <name val="Arial"/>
      <family val="0"/>
    </font>
    <font>
      <sz val="10"/>
      <color indexed="10"/>
      <name val="Arial"/>
      <family val="0"/>
    </font>
    <font>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2">
    <xf numFmtId="0" fontId="0" fillId="0" borderId="0" xfId="0" applyAlignment="1">
      <alignment/>
    </xf>
    <xf numFmtId="0" fontId="0" fillId="0" borderId="0" xfId="0" applyAlignment="1">
      <alignment wrapText="1"/>
    </xf>
    <xf numFmtId="0" fontId="2" fillId="0" borderId="0" xfId="0" applyFont="1" applyFill="1" applyAlignment="1" applyProtection="1">
      <alignment/>
      <protection/>
    </xf>
    <xf numFmtId="0" fontId="3" fillId="0" borderId="0" xfId="0" applyFont="1" applyFill="1" applyBorder="1" applyAlignment="1" applyProtection="1">
      <alignment horizontal="center"/>
      <protection/>
    </xf>
    <xf numFmtId="2" fontId="4" fillId="0" borderId="0" xfId="0" applyNumberFormat="1" applyFont="1" applyFill="1" applyBorder="1" applyAlignment="1" applyProtection="1">
      <alignment horizontal="center"/>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49" fontId="0"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0" fontId="1" fillId="0" borderId="0" xfId="0" applyFont="1" applyFill="1" applyBorder="1" applyAlignment="1" applyProtection="1">
      <alignment/>
      <protection/>
    </xf>
    <xf numFmtId="2" fontId="1" fillId="0" borderId="0" xfId="0" applyNumberFormat="1" applyFont="1" applyFill="1" applyBorder="1" applyAlignment="1" applyProtection="1">
      <alignment horizontal="center"/>
      <protection/>
    </xf>
    <xf numFmtId="2" fontId="0" fillId="0" borderId="0" xfId="0" applyNumberFormat="1" applyAlignment="1">
      <alignment horizontal="center"/>
    </xf>
    <xf numFmtId="2" fontId="0" fillId="0" borderId="0" xfId="0" applyNumberFormat="1" applyFont="1" applyFill="1" applyBorder="1" applyAlignment="1" applyProtection="1">
      <alignment horizontal="center"/>
      <protection/>
    </xf>
    <xf numFmtId="9"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33" borderId="10" xfId="0" applyNumberFormat="1" applyFont="1" applyFill="1" applyBorder="1" applyAlignment="1" applyProtection="1">
      <alignment horizontal="center"/>
      <protection locked="0"/>
    </xf>
    <xf numFmtId="2" fontId="0" fillId="33" borderId="10" xfId="0" applyNumberFormat="1" applyFont="1" applyFill="1" applyBorder="1" applyAlignment="1" applyProtection="1">
      <alignment horizontal="center"/>
      <protection locked="0"/>
    </xf>
    <xf numFmtId="4" fontId="0" fillId="33" borderId="10" xfId="0" applyNumberFormat="1" applyFont="1" applyFill="1" applyBorder="1" applyAlignment="1" applyProtection="1">
      <alignment horizontal="center"/>
      <protection locked="0"/>
    </xf>
    <xf numFmtId="0" fontId="0" fillId="0" borderId="0" xfId="0" applyAlignment="1" applyProtection="1">
      <alignment/>
      <protection/>
    </xf>
    <xf numFmtId="2" fontId="0" fillId="0" borderId="0" xfId="0" applyNumberFormat="1" applyAlignment="1" applyProtection="1">
      <alignment horizontal="center"/>
      <protection/>
    </xf>
    <xf numFmtId="0" fontId="1" fillId="0" borderId="0" xfId="0" applyFont="1" applyAlignment="1" applyProtection="1">
      <alignment/>
      <protection/>
    </xf>
    <xf numFmtId="0" fontId="0" fillId="0" borderId="0" xfId="0" applyAlignment="1" applyProtection="1">
      <alignment wrapText="1"/>
      <protection/>
    </xf>
    <xf numFmtId="2" fontId="0" fillId="0" borderId="0" xfId="0" applyNumberFormat="1" applyFont="1" applyAlignment="1" applyProtection="1">
      <alignment horizontal="center"/>
      <protection/>
    </xf>
    <xf numFmtId="49" fontId="0" fillId="0" borderId="0" xfId="0" applyNumberFormat="1" applyAlignment="1" applyProtection="1">
      <alignment horizontal="center"/>
      <protection/>
    </xf>
    <xf numFmtId="49" fontId="0" fillId="0" borderId="0" xfId="0" applyNumberFormat="1" applyAlignment="1" applyProtection="1">
      <alignment horizontal="left"/>
      <protection/>
    </xf>
    <xf numFmtId="0" fontId="0" fillId="0" borderId="0" xfId="0" applyAlignment="1" applyProtection="1">
      <alignment horizontal="center"/>
      <protection/>
    </xf>
    <xf numFmtId="0" fontId="0" fillId="0" borderId="0" xfId="0" applyFont="1" applyAlignment="1" applyProtection="1">
      <alignment horizontal="center"/>
      <protection/>
    </xf>
    <xf numFmtId="166" fontId="1" fillId="0" borderId="0" xfId="0" applyNumberFormat="1" applyFont="1" applyAlignment="1" applyProtection="1">
      <alignment horizontal="center"/>
      <protection/>
    </xf>
    <xf numFmtId="0" fontId="0" fillId="0" borderId="0" xfId="0" applyNumberFormat="1" applyAlignment="1" applyProtection="1">
      <alignment horizontal="center"/>
      <protection/>
    </xf>
    <xf numFmtId="2" fontId="1" fillId="0" borderId="0" xfId="0" applyNumberFormat="1" applyFont="1" applyAlignment="1" applyProtection="1">
      <alignment horizontal="center"/>
      <protection/>
    </xf>
    <xf numFmtId="0" fontId="0" fillId="0" borderId="0" xfId="0" applyFont="1" applyAlignment="1" applyProtection="1">
      <alignment/>
      <protection/>
    </xf>
    <xf numFmtId="2" fontId="3" fillId="0" borderId="0" xfId="0" applyNumberFormat="1" applyFont="1" applyAlignment="1">
      <alignment horizontal="center"/>
    </xf>
    <xf numFmtId="2" fontId="5" fillId="0" borderId="0" xfId="0" applyNumberFormat="1" applyFont="1" applyFill="1" applyBorder="1" applyAlignment="1" applyProtection="1">
      <alignment horizontal="left"/>
      <protection/>
    </xf>
    <xf numFmtId="0" fontId="3" fillId="0" borderId="0" xfId="0" applyFont="1" applyFill="1" applyBorder="1" applyAlignment="1" applyProtection="1">
      <alignment/>
      <protection/>
    </xf>
    <xf numFmtId="2" fontId="0" fillId="0" borderId="0" xfId="0" applyNumberFormat="1" applyFont="1" applyFill="1" applyBorder="1" applyAlignment="1" applyProtection="1">
      <alignment horizontal="center"/>
      <protection/>
    </xf>
    <xf numFmtId="2" fontId="4" fillId="0" borderId="0" xfId="0" applyNumberFormat="1" applyFont="1" applyFill="1" applyBorder="1" applyAlignment="1" applyProtection="1">
      <alignment horizontal="left"/>
      <protection/>
    </xf>
    <xf numFmtId="0" fontId="4" fillId="0" borderId="0" xfId="0" applyFont="1" applyAlignment="1" applyProtection="1">
      <alignment/>
      <protection/>
    </xf>
    <xf numFmtId="2" fontId="5" fillId="0" borderId="0" xfId="0" applyNumberFormat="1" applyFont="1" applyAlignment="1" applyProtection="1">
      <alignment horizontal="left"/>
      <protection/>
    </xf>
    <xf numFmtId="0" fontId="2" fillId="0" borderId="0" xfId="0" applyFont="1" applyAlignment="1" applyProtection="1">
      <alignment/>
      <protection/>
    </xf>
    <xf numFmtId="0" fontId="0" fillId="33" borderId="10" xfId="0" applyNumberFormat="1" applyFont="1" applyFill="1" applyBorder="1" applyAlignment="1" applyProtection="1">
      <alignment horizontal="center"/>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wrapText="1"/>
      <protection/>
    </xf>
    <xf numFmtId="0" fontId="0" fillId="0" borderId="0" xfId="0"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b/>
        <i val="0"/>
        <color indexed="10"/>
      </font>
    </dxf>
    <dxf>
      <fill>
        <patternFill>
          <bgColor indexed="45"/>
        </patternFill>
      </fill>
    </dxf>
    <dxf>
      <fill>
        <patternFill>
          <bgColor indexed="22"/>
        </patternFill>
      </fill>
    </dxf>
    <dxf>
      <font>
        <b/>
        <i val="0"/>
        <color indexed="10"/>
      </font>
    </dxf>
    <dxf>
      <fill>
        <patternFill>
          <bgColor indexed="45"/>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2D2D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D76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C12" sqref="C12"/>
    </sheetView>
  </sheetViews>
  <sheetFormatPr defaultColWidth="9.140625" defaultRowHeight="12.75"/>
  <cols>
    <col min="1" max="1" width="42.8515625" style="0" customWidth="1"/>
    <col min="2" max="2" width="11.57421875" style="17" customWidth="1"/>
    <col min="3" max="3" width="11.8515625" style="0" customWidth="1"/>
    <col min="4" max="15" width="8.28125" style="0" customWidth="1"/>
  </cols>
  <sheetData>
    <row r="1" spans="1:15" ht="12">
      <c r="A1" s="26"/>
      <c r="B1" s="27"/>
      <c r="C1" s="26"/>
      <c r="D1" s="26"/>
      <c r="E1" s="26"/>
      <c r="F1" s="26"/>
      <c r="G1" s="26"/>
      <c r="H1" s="26"/>
      <c r="I1" s="26"/>
      <c r="J1" s="26"/>
      <c r="K1" s="26"/>
      <c r="L1" s="26"/>
      <c r="M1" s="26"/>
      <c r="N1" s="26"/>
      <c r="O1" s="26"/>
    </row>
    <row r="2" spans="1:15" ht="12.75">
      <c r="A2" s="28" t="s">
        <v>0</v>
      </c>
      <c r="B2" s="27"/>
      <c r="C2" s="26"/>
      <c r="D2" s="26"/>
      <c r="E2" s="26"/>
      <c r="F2" s="26"/>
      <c r="G2" s="26"/>
      <c r="H2" s="26"/>
      <c r="I2" s="26"/>
      <c r="J2" s="26"/>
      <c r="K2" s="26"/>
      <c r="L2" s="26"/>
      <c r="M2" s="26"/>
      <c r="N2" s="26"/>
      <c r="O2" s="26"/>
    </row>
    <row r="3" spans="1:15" ht="12.75">
      <c r="A3" s="28"/>
      <c r="B3" s="27"/>
      <c r="C3" s="26"/>
      <c r="D3" s="26"/>
      <c r="E3" s="26"/>
      <c r="F3" s="26"/>
      <c r="G3" s="26"/>
      <c r="H3" s="26"/>
      <c r="I3" s="26"/>
      <c r="J3" s="26"/>
      <c r="K3" s="26"/>
      <c r="L3" s="26"/>
      <c r="M3" s="26"/>
      <c r="N3" s="26"/>
      <c r="O3" s="26"/>
    </row>
    <row r="4" spans="1:15" ht="12.75">
      <c r="A4" s="28" t="s">
        <v>51</v>
      </c>
      <c r="B4" s="27"/>
      <c r="C4" s="26"/>
      <c r="D4" s="26"/>
      <c r="E4" s="26"/>
      <c r="F4" s="26"/>
      <c r="G4" s="26"/>
      <c r="H4" s="26"/>
      <c r="I4" s="26"/>
      <c r="J4" s="26"/>
      <c r="K4" s="26"/>
      <c r="L4" s="26"/>
      <c r="M4" s="26"/>
      <c r="N4" s="26"/>
      <c r="O4" s="26"/>
    </row>
    <row r="5" spans="1:15" ht="12">
      <c r="A5" s="26"/>
      <c r="B5" s="27"/>
      <c r="C5" s="26"/>
      <c r="D5" s="26"/>
      <c r="E5" s="26"/>
      <c r="F5" s="26"/>
      <c r="G5" s="26"/>
      <c r="H5" s="26"/>
      <c r="I5" s="26"/>
      <c r="J5" s="26"/>
      <c r="K5" s="26"/>
      <c r="L5" s="26"/>
      <c r="M5" s="26"/>
      <c r="N5" s="26"/>
      <c r="O5" s="26"/>
    </row>
    <row r="6" spans="1:15" ht="12">
      <c r="A6" t="s">
        <v>42</v>
      </c>
      <c r="B6" s="27"/>
      <c r="C6" s="26"/>
      <c r="H6" s="26"/>
      <c r="I6" s="26"/>
      <c r="J6" s="26"/>
      <c r="L6" s="26" t="s">
        <v>22</v>
      </c>
      <c r="M6" s="26"/>
      <c r="N6" s="26"/>
      <c r="O6" s="19">
        <v>0.05</v>
      </c>
    </row>
    <row r="7" spans="1:15" ht="12">
      <c r="A7" s="26" t="s">
        <v>47</v>
      </c>
      <c r="B7" s="27"/>
      <c r="C7" s="26"/>
      <c r="H7" s="26"/>
      <c r="I7" s="26"/>
      <c r="J7" s="26"/>
      <c r="L7" s="20" t="s">
        <v>23</v>
      </c>
      <c r="M7" s="26"/>
      <c r="N7" s="26"/>
      <c r="O7" s="19">
        <v>0.5</v>
      </c>
    </row>
    <row r="8" spans="1:15" ht="12">
      <c r="A8" s="38" t="s">
        <v>53</v>
      </c>
      <c r="B8" s="27"/>
      <c r="C8" s="26"/>
      <c r="D8" s="26"/>
      <c r="E8" s="26"/>
      <c r="F8" s="26"/>
      <c r="G8" s="26"/>
      <c r="H8" s="26"/>
      <c r="I8" s="26"/>
      <c r="J8" s="26"/>
      <c r="K8" s="26"/>
      <c r="L8" s="26"/>
      <c r="M8" s="26"/>
      <c r="N8" s="26"/>
      <c r="O8" s="26"/>
    </row>
    <row r="9" spans="1:15" s="1" customFormat="1" ht="12">
      <c r="A9" s="29"/>
      <c r="B9" s="29"/>
      <c r="C9" s="6"/>
      <c r="D9" s="6"/>
      <c r="E9" s="5"/>
      <c r="F9" s="6"/>
      <c r="G9" s="5"/>
      <c r="H9" s="5"/>
      <c r="I9" s="5"/>
      <c r="J9" s="29"/>
      <c r="K9" s="29"/>
      <c r="L9" s="29"/>
      <c r="M9" s="29"/>
      <c r="N9" s="29"/>
      <c r="O9" s="29"/>
    </row>
    <row r="10" spans="1:15" ht="12">
      <c r="A10" s="7"/>
      <c r="B10" s="22" t="s">
        <v>43</v>
      </c>
      <c r="C10" s="3" t="s">
        <v>48</v>
      </c>
      <c r="D10" s="9"/>
      <c r="E10" s="7"/>
      <c r="F10" s="8"/>
      <c r="G10" s="8"/>
      <c r="H10" s="7"/>
      <c r="I10" s="7"/>
      <c r="J10" s="26"/>
      <c r="K10" s="26"/>
      <c r="L10" s="26"/>
      <c r="M10" s="26"/>
      <c r="N10" s="26"/>
      <c r="O10" s="26"/>
    </row>
    <row r="11" spans="1:15" ht="12">
      <c r="A11" s="7"/>
      <c r="B11" s="39" t="s">
        <v>44</v>
      </c>
      <c r="C11" s="3" t="s">
        <v>49</v>
      </c>
      <c r="D11" s="9" t="s">
        <v>24</v>
      </c>
      <c r="E11" s="8" t="s">
        <v>25</v>
      </c>
      <c r="F11" s="8" t="s">
        <v>26</v>
      </c>
      <c r="G11" s="8" t="s">
        <v>27</v>
      </c>
      <c r="H11" s="8" t="s">
        <v>28</v>
      </c>
      <c r="I11" s="8" t="s">
        <v>29</v>
      </c>
      <c r="J11" s="8" t="s">
        <v>30</v>
      </c>
      <c r="K11" s="8" t="s">
        <v>31</v>
      </c>
      <c r="L11" s="8" t="s">
        <v>32</v>
      </c>
      <c r="M11" s="8" t="s">
        <v>33</v>
      </c>
      <c r="N11" s="8" t="s">
        <v>34</v>
      </c>
      <c r="O11" s="8" t="s">
        <v>35</v>
      </c>
    </row>
    <row r="12" spans="1:15" ht="12">
      <c r="A12" s="7" t="s">
        <v>1</v>
      </c>
      <c r="B12" s="11" t="s">
        <v>2</v>
      </c>
      <c r="C12" s="23"/>
      <c r="D12" s="9"/>
      <c r="E12" s="9"/>
      <c r="F12" s="9"/>
      <c r="G12" s="9"/>
      <c r="H12" s="9"/>
      <c r="I12" s="9"/>
      <c r="J12" s="30"/>
      <c r="K12" s="30"/>
      <c r="L12" s="30"/>
      <c r="M12" s="27"/>
      <c r="N12" s="27"/>
      <c r="O12" s="27"/>
    </row>
    <row r="13" spans="1:15" ht="12">
      <c r="A13" s="7" t="s">
        <v>3</v>
      </c>
      <c r="B13" s="11" t="s">
        <v>4</v>
      </c>
      <c r="C13" s="8">
        <f>SUM(ROUND(D13,2),ROUND(E13,2),ROUND(F13,2),ROUND(G13,2),ROUND(H13,2),ROUND(I13,2),ROUND(J13,2),ROUND(K13,2),ROUND(L13,2),ROUND(M13,2),ROUND(N13,2),ROUND(O13,2))</f>
        <v>0</v>
      </c>
      <c r="D13" s="24"/>
      <c r="E13" s="24"/>
      <c r="F13" s="24"/>
      <c r="G13" s="24"/>
      <c r="H13" s="24"/>
      <c r="I13" s="24"/>
      <c r="J13" s="24"/>
      <c r="K13" s="24"/>
      <c r="L13" s="24"/>
      <c r="M13" s="24"/>
      <c r="N13" s="24"/>
      <c r="O13" s="24"/>
    </row>
    <row r="14" spans="1:15" ht="12">
      <c r="A14" s="7" t="s">
        <v>5</v>
      </c>
      <c r="B14" s="11" t="s">
        <v>6</v>
      </c>
      <c r="C14" s="23"/>
      <c r="D14" s="9"/>
      <c r="E14" s="9"/>
      <c r="F14" s="9"/>
      <c r="G14" s="22"/>
      <c r="H14" s="18"/>
      <c r="I14" s="18"/>
      <c r="J14" s="30"/>
      <c r="K14" s="30"/>
      <c r="L14" s="30"/>
      <c r="M14" s="27"/>
      <c r="N14" s="27"/>
      <c r="O14" s="27"/>
    </row>
    <row r="15" spans="1:15" ht="12">
      <c r="A15" s="7" t="s">
        <v>7</v>
      </c>
      <c r="B15" s="12" t="s">
        <v>8</v>
      </c>
      <c r="C15" s="23"/>
      <c r="D15" s="4"/>
      <c r="E15" s="18"/>
      <c r="F15" s="18"/>
      <c r="G15" s="18"/>
      <c r="H15" s="18"/>
      <c r="I15" s="18"/>
      <c r="J15" s="30"/>
      <c r="K15" s="30"/>
      <c r="L15" s="30"/>
      <c r="M15" s="27"/>
      <c r="N15" s="27"/>
      <c r="O15" s="27"/>
    </row>
    <row r="16" spans="1:15" ht="12">
      <c r="A16" s="26" t="s">
        <v>37</v>
      </c>
      <c r="B16" s="31" t="s">
        <v>38</v>
      </c>
      <c r="C16" s="8"/>
      <c r="D16" s="24"/>
      <c r="E16" s="24"/>
      <c r="F16" s="24"/>
      <c r="G16" s="24"/>
      <c r="H16" s="24"/>
      <c r="I16" s="24"/>
      <c r="J16" s="24"/>
      <c r="K16" s="24"/>
      <c r="L16" s="24"/>
      <c r="M16" s="24"/>
      <c r="N16" s="24"/>
      <c r="O16" s="24"/>
    </row>
    <row r="17" spans="1:15" ht="12">
      <c r="A17" s="7" t="s">
        <v>9</v>
      </c>
      <c r="B17" s="12" t="s">
        <v>10</v>
      </c>
      <c r="C17" s="8">
        <f>SUM(ROUND(D17,2),ROUND(E17,2),ROUND(F17,2),ROUND(G17,2),ROUND(H17,2),ROUND(I17,2),ROUND(J17,2),ROUND(K17,2),ROUND(L17,2),ROUND(M17,2),ROUND(N17,2),ROUND(O17,2))</f>
        <v>0</v>
      </c>
      <c r="D17" s="25"/>
      <c r="E17" s="25"/>
      <c r="F17" s="25"/>
      <c r="G17" s="25"/>
      <c r="H17" s="25"/>
      <c r="I17" s="25"/>
      <c r="J17" s="25"/>
      <c r="K17" s="25"/>
      <c r="L17" s="25"/>
      <c r="M17" s="25"/>
      <c r="N17" s="25"/>
      <c r="O17" s="25"/>
    </row>
    <row r="18" spans="1:15" ht="12">
      <c r="A18" s="10"/>
      <c r="B18" s="13"/>
      <c r="C18" s="10"/>
      <c r="D18" s="43" t="s">
        <v>39</v>
      </c>
      <c r="E18" s="4"/>
      <c r="F18" s="44"/>
      <c r="G18" s="4">
        <f>C15-(SUM(ROUND(D16,2),ROUND(E16,2),ROUND(F16,2),ROUND(G16,2),ROUND(H16,2),ROUND(I16,2),ROUND(J16,2),ROUND(K16,2),ROUND(L16,2),ROUND(M16,2),ROUND(N16,2),ROUND(O16,2)))</f>
        <v>0</v>
      </c>
      <c r="H18" s="40">
        <f>IF(G18&lt;0,"Error, check entries for primary loss","")</f>
      </c>
      <c r="I18" s="14"/>
      <c r="J18" s="30"/>
      <c r="K18" s="30"/>
      <c r="L18" s="30"/>
      <c r="M18" s="27"/>
      <c r="N18" s="27"/>
      <c r="O18" s="27"/>
    </row>
    <row r="19" spans="1:15" ht="12.75">
      <c r="A19" s="15" t="s">
        <v>11</v>
      </c>
      <c r="B19" s="13"/>
      <c r="C19" s="16">
        <f>0.85*ROUND(C12,2)+ROUND(C13,2)+365*ROUND(C14,2)+C15+C17</f>
        <v>0</v>
      </c>
      <c r="D19" s="14"/>
      <c r="E19" s="14"/>
      <c r="F19" s="14"/>
      <c r="G19" s="14"/>
      <c r="H19" s="14"/>
      <c r="I19" s="14"/>
      <c r="J19" s="30"/>
      <c r="K19" s="30"/>
      <c r="L19" s="30"/>
      <c r="M19" s="27"/>
      <c r="N19" s="27"/>
      <c r="O19" s="27"/>
    </row>
    <row r="20" spans="1:15" ht="12.75">
      <c r="A20" s="15"/>
      <c r="B20" s="13"/>
      <c r="C20" s="42"/>
      <c r="D20" s="14"/>
      <c r="E20" s="14"/>
      <c r="F20" s="14"/>
      <c r="G20" s="14"/>
      <c r="H20" s="14"/>
      <c r="I20" s="14"/>
      <c r="J20" s="30"/>
      <c r="K20" s="30"/>
      <c r="L20" s="30"/>
      <c r="M20" s="27"/>
      <c r="N20" s="27"/>
      <c r="O20" s="27"/>
    </row>
    <row r="21" spans="1:15" ht="12">
      <c r="A21" s="10"/>
      <c r="B21" s="13"/>
      <c r="C21" s="3" t="s">
        <v>50</v>
      </c>
      <c r="D21" s="14"/>
      <c r="E21" s="14"/>
      <c r="F21" s="14"/>
      <c r="G21" s="14"/>
      <c r="H21" s="14"/>
      <c r="I21" s="14"/>
      <c r="J21" s="30"/>
      <c r="K21" s="30"/>
      <c r="L21" s="30"/>
      <c r="M21" s="27"/>
      <c r="N21" s="27"/>
      <c r="O21" s="27"/>
    </row>
    <row r="22" spans="1:15" ht="12">
      <c r="A22" s="41" t="s">
        <v>46</v>
      </c>
      <c r="B22" s="13"/>
      <c r="C22" s="3" t="s">
        <v>49</v>
      </c>
      <c r="D22" s="14"/>
      <c r="E22" s="14"/>
      <c r="F22" s="14"/>
      <c r="G22" s="14"/>
      <c r="H22" s="14"/>
      <c r="I22" s="14"/>
      <c r="J22" s="30"/>
      <c r="K22" s="30"/>
      <c r="L22" s="30"/>
      <c r="M22" s="27"/>
      <c r="N22" s="27"/>
      <c r="O22" s="27"/>
    </row>
    <row r="23" spans="1:15" ht="12">
      <c r="A23" s="26" t="s">
        <v>12</v>
      </c>
      <c r="B23" s="31" t="s">
        <v>13</v>
      </c>
      <c r="C23" s="23"/>
      <c r="D23" s="45">
        <f>IF(C23&gt;0,"should be a negative number","")</f>
      </c>
      <c r="E23" s="27"/>
      <c r="F23" s="27"/>
      <c r="G23" s="27"/>
      <c r="H23" s="27"/>
      <c r="I23" s="27"/>
      <c r="J23" s="30"/>
      <c r="K23" s="30"/>
      <c r="L23" s="30"/>
      <c r="M23" s="27"/>
      <c r="N23" s="27"/>
      <c r="O23" s="27"/>
    </row>
    <row r="24" spans="1:15" ht="12">
      <c r="A24" s="26" t="s">
        <v>40</v>
      </c>
      <c r="B24" s="31"/>
      <c r="C24" s="9">
        <f>IF(ABS(C23)&gt;1,-G18,0)</f>
        <v>0</v>
      </c>
      <c r="D24" s="27"/>
      <c r="E24" s="27"/>
      <c r="F24" s="27"/>
      <c r="G24" s="27"/>
      <c r="H24" s="27"/>
      <c r="I24" s="27"/>
      <c r="J24" s="30"/>
      <c r="K24" s="30"/>
      <c r="L24" s="30"/>
      <c r="M24" s="27"/>
      <c r="N24" s="27"/>
      <c r="O24" s="27"/>
    </row>
    <row r="25" spans="1:15" ht="12">
      <c r="A25" s="26" t="s">
        <v>14</v>
      </c>
      <c r="B25" s="31" t="s">
        <v>16</v>
      </c>
      <c r="C25" s="8">
        <f>SUM(ROUND(D25,2),ROUND(E25,2),ROUND(F25,2),ROUND(G25,2),ROUND(H25,2),ROUND(I25,2),ROUND(J25,2),ROUND(K25,2),ROUND(L25,2),ROUND(M25,2),ROUND(N25,2),ROUND(O25,2))</f>
        <v>0</v>
      </c>
      <c r="D25" s="24"/>
      <c r="E25" s="24"/>
      <c r="F25" s="24"/>
      <c r="G25" s="24"/>
      <c r="H25" s="24"/>
      <c r="I25" s="24"/>
      <c r="J25" s="24"/>
      <c r="K25" s="24"/>
      <c r="L25" s="24"/>
      <c r="M25" s="24"/>
      <c r="N25" s="24"/>
      <c r="O25" s="24"/>
    </row>
    <row r="26" spans="1:15" ht="12">
      <c r="A26" s="26" t="s">
        <v>15</v>
      </c>
      <c r="B26" s="31" t="s">
        <v>36</v>
      </c>
      <c r="C26" s="8">
        <f>SUM(ROUND(D26,2),ROUND(E26,2),ROUND(F26,2),ROUND(G26,2),ROUND(H26,2),ROUND(I26,2),ROUND(J26,2),ROUND(K26,2),ROUND(L26,2),ROUND(M26,2),ROUND(N26,2),ROUND(O26,2))</f>
        <v>0</v>
      </c>
      <c r="D26" s="24"/>
      <c r="E26" s="24"/>
      <c r="F26" s="24"/>
      <c r="G26" s="24"/>
      <c r="H26" s="24"/>
      <c r="I26" s="24"/>
      <c r="J26" s="24"/>
      <c r="K26" s="24"/>
      <c r="L26" s="24"/>
      <c r="M26" s="24"/>
      <c r="N26" s="24"/>
      <c r="O26" s="24"/>
    </row>
    <row r="27" spans="1:15" ht="12">
      <c r="A27" s="26"/>
      <c r="B27" s="32" t="s">
        <v>41</v>
      </c>
      <c r="C27" s="33"/>
      <c r="D27" s="33"/>
      <c r="E27" s="33"/>
      <c r="F27" s="33"/>
      <c r="G27" s="33"/>
      <c r="H27" s="33"/>
      <c r="I27" s="33"/>
      <c r="J27" s="34"/>
      <c r="K27" s="34"/>
      <c r="L27" s="34"/>
      <c r="M27" s="33"/>
      <c r="N27" s="33"/>
      <c r="O27" s="33"/>
    </row>
    <row r="28" spans="1:15" ht="12">
      <c r="A28" s="26"/>
      <c r="B28" s="32"/>
      <c r="C28" s="33"/>
      <c r="D28" s="33"/>
      <c r="E28" s="33"/>
      <c r="F28" s="33"/>
      <c r="G28" s="33"/>
      <c r="H28" s="33"/>
      <c r="I28" s="33"/>
      <c r="J28" s="34"/>
      <c r="K28" s="34"/>
      <c r="L28" s="34"/>
      <c r="M28" s="33"/>
      <c r="N28" s="33"/>
      <c r="O28" s="33"/>
    </row>
    <row r="29" spans="1:15" ht="12">
      <c r="A29" s="26" t="s">
        <v>45</v>
      </c>
      <c r="B29" s="31"/>
      <c r="C29" s="23"/>
      <c r="D29" s="45">
        <f>IF(C29&gt;0,"should be a negative number","")</f>
      </c>
      <c r="E29" s="33"/>
      <c r="F29" s="33"/>
      <c r="G29" s="33"/>
      <c r="H29" s="33"/>
      <c r="I29" s="33"/>
      <c r="J29" s="34"/>
      <c r="K29" s="34"/>
      <c r="L29" s="34"/>
      <c r="M29" s="33"/>
      <c r="N29" s="33"/>
      <c r="O29" s="33"/>
    </row>
    <row r="30" spans="1:15" ht="12">
      <c r="A30" s="26"/>
      <c r="B30" s="31"/>
      <c r="C30" s="33"/>
      <c r="D30" s="33"/>
      <c r="E30" s="33"/>
      <c r="F30" s="33"/>
      <c r="G30" s="33"/>
      <c r="H30" s="33"/>
      <c r="I30" s="33"/>
      <c r="J30" s="34"/>
      <c r="K30" s="34"/>
      <c r="L30" s="34"/>
      <c r="M30" s="33"/>
      <c r="N30" s="33"/>
      <c r="O30" s="33"/>
    </row>
    <row r="31" spans="1:15" ht="12.75" customHeight="1">
      <c r="A31" s="26" t="s">
        <v>17</v>
      </c>
      <c r="B31" s="31"/>
      <c r="C31" s="23"/>
      <c r="D31" s="45">
        <f>IF(C31&gt;0,"should be a negative number","")</f>
      </c>
      <c r="E31" s="51" t="s">
        <v>54</v>
      </c>
      <c r="F31" s="51"/>
      <c r="G31" s="51"/>
      <c r="H31" s="51"/>
      <c r="I31" s="51"/>
      <c r="J31" s="51"/>
      <c r="K31" s="51"/>
      <c r="L31" s="33"/>
      <c r="M31" s="33"/>
      <c r="N31" s="33"/>
      <c r="O31" s="33"/>
    </row>
    <row r="32" spans="1:15" ht="12">
      <c r="A32" s="26" t="s">
        <v>18</v>
      </c>
      <c r="B32" s="31"/>
      <c r="C32" s="23"/>
      <c r="D32" s="45">
        <f>IF(C32&gt;0,"should be a negative number","")</f>
      </c>
      <c r="E32" s="51"/>
      <c r="F32" s="51"/>
      <c r="G32" s="51"/>
      <c r="H32" s="51"/>
      <c r="I32" s="51"/>
      <c r="J32" s="51"/>
      <c r="K32" s="51"/>
      <c r="L32" s="33"/>
      <c r="M32" s="33"/>
      <c r="N32" s="33"/>
      <c r="O32" s="33"/>
    </row>
    <row r="33" spans="1:15" ht="12">
      <c r="A33" s="26" t="s">
        <v>19</v>
      </c>
      <c r="B33" s="31"/>
      <c r="C33" s="23"/>
      <c r="D33" s="45">
        <f>IF(C33&gt;0,"should be a negative number","")</f>
      </c>
      <c r="E33" s="51"/>
      <c r="F33" s="51"/>
      <c r="G33" s="51"/>
      <c r="H33" s="51"/>
      <c r="I33" s="51"/>
      <c r="J33" s="51"/>
      <c r="K33" s="51"/>
      <c r="L33" s="33"/>
      <c r="M33" s="33"/>
      <c r="N33" s="33"/>
      <c r="O33" s="33"/>
    </row>
    <row r="34" spans="1:15" ht="12">
      <c r="A34" s="26"/>
      <c r="B34" s="31"/>
      <c r="C34" s="21"/>
      <c r="D34" s="33"/>
      <c r="E34" s="33"/>
      <c r="F34" s="33"/>
      <c r="G34" s="33"/>
      <c r="H34" s="33"/>
      <c r="I34" s="33"/>
      <c r="J34" s="33"/>
      <c r="K34" s="33"/>
      <c r="L34" s="33"/>
      <c r="M34" s="33"/>
      <c r="N34" s="33"/>
      <c r="O34" s="33"/>
    </row>
    <row r="35" spans="1:15" ht="12.75">
      <c r="A35" s="28" t="s">
        <v>20</v>
      </c>
      <c r="B35" s="31"/>
      <c r="C35" s="37">
        <f>C23+C24+C25+C26+C29+C31+C32+C33</f>
        <v>0</v>
      </c>
      <c r="D35" s="26"/>
      <c r="E35" s="26"/>
      <c r="F35" s="26"/>
      <c r="G35" s="26"/>
      <c r="H35" s="26"/>
      <c r="I35" s="26"/>
      <c r="J35" s="26"/>
      <c r="K35" s="26"/>
      <c r="L35" s="26"/>
      <c r="M35" s="26"/>
      <c r="N35" s="26"/>
      <c r="O35" s="26"/>
    </row>
    <row r="36" spans="1:15" ht="12">
      <c r="A36" s="26"/>
      <c r="B36" s="27"/>
      <c r="C36" s="26"/>
      <c r="D36" s="26"/>
      <c r="E36" s="26"/>
      <c r="F36" s="26"/>
      <c r="G36" s="26"/>
      <c r="H36" s="26"/>
      <c r="I36" s="26"/>
      <c r="J36" s="26"/>
      <c r="K36" s="26"/>
      <c r="L36" s="26"/>
      <c r="M36" s="26"/>
      <c r="N36" s="26"/>
      <c r="O36" s="26"/>
    </row>
    <row r="37" spans="1:15" ht="12.75">
      <c r="A37" s="28" t="s">
        <v>21</v>
      </c>
      <c r="B37" s="27"/>
      <c r="C37" s="35">
        <f>IF(C19&gt;0,-ROUNDDOWN(C35/C19,3),"")</f>
      </c>
      <c r="D37" s="48">
        <f>IF(C37="","",IF(C37&gt;=$O$7,"Gold level (G3) attained",IF(C37&gt;=$O$6,"Silver level (S3) attained","")))</f>
      </c>
      <c r="E37" s="48"/>
      <c r="F37" s="49"/>
      <c r="G37" s="26"/>
      <c r="H37" s="26"/>
      <c r="I37" s="26"/>
      <c r="J37" s="26"/>
      <c r="K37" s="26"/>
      <c r="L37" s="26"/>
      <c r="M37" s="26"/>
      <c r="N37" s="26"/>
      <c r="O37" s="26"/>
    </row>
    <row r="38" spans="1:15" ht="12">
      <c r="A38" s="26"/>
      <c r="B38" s="27"/>
      <c r="C38" s="36"/>
      <c r="D38" s="26"/>
      <c r="E38" s="26"/>
      <c r="F38" s="26"/>
      <c r="G38" s="26"/>
      <c r="H38" s="26"/>
      <c r="I38" s="26"/>
      <c r="J38" s="26"/>
      <c r="K38" s="26"/>
      <c r="L38" s="26"/>
      <c r="M38" s="26"/>
      <c r="N38" s="26"/>
      <c r="O38" s="26"/>
    </row>
    <row r="39" spans="2:15" ht="76.5" customHeight="1">
      <c r="B39" s="27"/>
      <c r="C39" s="33"/>
      <c r="D39" s="26"/>
      <c r="E39" s="50" t="s">
        <v>52</v>
      </c>
      <c r="F39" s="50"/>
      <c r="G39" s="50"/>
      <c r="H39" s="50"/>
      <c r="I39" s="50"/>
      <c r="J39" s="50"/>
      <c r="K39" s="50"/>
      <c r="L39" s="50"/>
      <c r="M39" s="50"/>
      <c r="N39" s="50"/>
      <c r="O39" s="50"/>
    </row>
    <row r="40" spans="1:15" ht="12">
      <c r="A40" s="2"/>
      <c r="B40" s="27"/>
      <c r="C40" s="26"/>
      <c r="D40" s="26"/>
      <c r="E40" s="26"/>
      <c r="F40" s="26"/>
      <c r="G40" s="26"/>
      <c r="H40" s="26"/>
      <c r="I40" s="26"/>
      <c r="J40" s="26"/>
      <c r="K40" s="26"/>
      <c r="L40" s="26"/>
      <c r="M40" s="26"/>
      <c r="N40" s="26"/>
      <c r="O40" s="26"/>
    </row>
    <row r="41" spans="1:15" ht="12">
      <c r="A41" s="46" t="s">
        <v>55</v>
      </c>
      <c r="B41" s="27"/>
      <c r="C41" s="26"/>
      <c r="D41" s="26"/>
      <c r="E41" s="26"/>
      <c r="F41" s="26"/>
      <c r="G41" s="26"/>
      <c r="H41" s="26"/>
      <c r="I41" s="26"/>
      <c r="J41" s="26"/>
      <c r="K41" s="26"/>
      <c r="L41" s="26"/>
      <c r="M41" s="26"/>
      <c r="N41" s="26"/>
      <c r="O41" s="26"/>
    </row>
  </sheetData>
  <sheetProtection password="EDE3" sheet="1" objects="1" scenarios="1"/>
  <mergeCells count="3">
    <mergeCell ref="D37:F37"/>
    <mergeCell ref="E39:O39"/>
    <mergeCell ref="E31:K33"/>
  </mergeCells>
  <conditionalFormatting sqref="D37:E37">
    <cfRule type="cellIs" priority="1" dxfId="2" operator="equal" stopIfTrue="1">
      <formula>"Silver level (S3) attained"</formula>
    </cfRule>
    <cfRule type="cellIs" priority="2" dxfId="1" operator="equal" stopIfTrue="1">
      <formula>"Gold level (G3) attained"</formula>
    </cfRule>
  </conditionalFormatting>
  <conditionalFormatting sqref="G18">
    <cfRule type="cellIs" priority="3" dxfId="0" operator="lessThan" stopIfTrue="1">
      <formula>0</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42.8515625" style="0" customWidth="1"/>
    <col min="2" max="2" width="11.57421875" style="17" customWidth="1"/>
    <col min="3" max="3" width="11.8515625" style="0" customWidth="1"/>
    <col min="4" max="15" width="8.28125" style="0" customWidth="1"/>
  </cols>
  <sheetData>
    <row r="1" spans="1:15" ht="12">
      <c r="A1" s="26"/>
      <c r="B1" s="27"/>
      <c r="C1" s="26"/>
      <c r="D1" s="26"/>
      <c r="E1" s="26"/>
      <c r="F1" s="26"/>
      <c r="G1" s="26"/>
      <c r="H1" s="26"/>
      <c r="I1" s="26"/>
      <c r="J1" s="26"/>
      <c r="K1" s="26"/>
      <c r="L1" s="26"/>
      <c r="M1" s="26"/>
      <c r="N1" s="26"/>
      <c r="O1" s="26"/>
    </row>
    <row r="2" spans="1:15" ht="12.75">
      <c r="A2" s="28" t="s">
        <v>56</v>
      </c>
      <c r="B2" s="27"/>
      <c r="C2" s="26"/>
      <c r="D2" s="26"/>
      <c r="E2" s="26"/>
      <c r="F2" s="26"/>
      <c r="G2" s="26"/>
      <c r="H2" s="26"/>
      <c r="I2" s="26"/>
      <c r="J2" s="26"/>
      <c r="K2" s="26"/>
      <c r="L2" s="26"/>
      <c r="M2" s="26"/>
      <c r="N2" s="26"/>
      <c r="O2" s="26"/>
    </row>
    <row r="3" spans="1:15" ht="12.75">
      <c r="A3" s="28"/>
      <c r="B3" s="27"/>
      <c r="C3" s="26"/>
      <c r="D3" s="26"/>
      <c r="E3" s="26"/>
      <c r="F3" s="26"/>
      <c r="G3" s="26"/>
      <c r="H3" s="26"/>
      <c r="I3" s="26"/>
      <c r="J3" s="26"/>
      <c r="K3" s="26"/>
      <c r="L3" s="26"/>
      <c r="M3" s="26"/>
      <c r="N3" s="26"/>
      <c r="O3" s="26"/>
    </row>
    <row r="4" spans="1:15" ht="12.75">
      <c r="A4" s="28" t="s">
        <v>51</v>
      </c>
      <c r="B4" s="27"/>
      <c r="C4" s="26"/>
      <c r="D4" s="26"/>
      <c r="E4" s="26"/>
      <c r="F4" s="26"/>
      <c r="G4" s="26"/>
      <c r="H4" s="26"/>
      <c r="I4" s="26"/>
      <c r="J4" s="26"/>
      <c r="K4" s="26"/>
      <c r="L4" s="26"/>
      <c r="M4" s="26"/>
      <c r="N4" s="26"/>
      <c r="O4" s="26"/>
    </row>
    <row r="5" spans="1:15" ht="12">
      <c r="A5" s="26"/>
      <c r="B5" s="27"/>
      <c r="C5" s="26"/>
      <c r="D5" s="26"/>
      <c r="E5" s="26"/>
      <c r="F5" s="26"/>
      <c r="G5" s="26"/>
      <c r="H5" s="26"/>
      <c r="I5" s="26"/>
      <c r="J5" s="26"/>
      <c r="K5" s="26"/>
      <c r="L5" s="26"/>
      <c r="M5" s="26"/>
      <c r="N5" s="26"/>
      <c r="O5" s="26"/>
    </row>
    <row r="6" spans="1:15" ht="12">
      <c r="A6" t="s">
        <v>42</v>
      </c>
      <c r="B6" s="27"/>
      <c r="C6" s="26"/>
      <c r="H6" s="26"/>
      <c r="I6" s="26"/>
      <c r="J6" s="26"/>
      <c r="L6" s="26" t="s">
        <v>22</v>
      </c>
      <c r="M6" s="26"/>
      <c r="N6" s="26"/>
      <c r="O6" s="19">
        <v>0.05</v>
      </c>
    </row>
    <row r="7" spans="1:15" ht="12">
      <c r="A7" s="26" t="s">
        <v>47</v>
      </c>
      <c r="B7" s="27"/>
      <c r="C7" s="26"/>
      <c r="H7" s="26"/>
      <c r="I7" s="26"/>
      <c r="J7" s="26"/>
      <c r="L7" s="20" t="s">
        <v>23</v>
      </c>
      <c r="M7" s="26"/>
      <c r="N7" s="26"/>
      <c r="O7" s="19">
        <v>0.5</v>
      </c>
    </row>
    <row r="8" spans="1:15" ht="12">
      <c r="A8" s="38" t="s">
        <v>53</v>
      </c>
      <c r="B8" s="27"/>
      <c r="C8" s="26"/>
      <c r="D8" s="26"/>
      <c r="E8" s="26"/>
      <c r="F8" s="26"/>
      <c r="G8" s="26"/>
      <c r="H8" s="26"/>
      <c r="I8" s="26"/>
      <c r="J8" s="26"/>
      <c r="K8" s="26"/>
      <c r="L8" s="26"/>
      <c r="M8" s="26"/>
      <c r="N8" s="26"/>
      <c r="O8" s="26"/>
    </row>
    <row r="9" spans="1:15" s="1" customFormat="1" ht="12">
      <c r="A9" s="29"/>
      <c r="B9" s="29"/>
      <c r="C9" s="6"/>
      <c r="D9" s="6"/>
      <c r="E9" s="5"/>
      <c r="F9" s="6"/>
      <c r="G9" s="5"/>
      <c r="H9" s="5"/>
      <c r="I9" s="5"/>
      <c r="J9" s="29"/>
      <c r="K9" s="29"/>
      <c r="L9" s="29"/>
      <c r="M9" s="29"/>
      <c r="N9" s="29"/>
      <c r="O9" s="29"/>
    </row>
    <row r="10" spans="1:15" ht="12">
      <c r="A10" s="7"/>
      <c r="B10" s="22" t="s">
        <v>43</v>
      </c>
      <c r="C10" s="3" t="s">
        <v>48</v>
      </c>
      <c r="D10" s="9"/>
      <c r="E10" s="7"/>
      <c r="F10" s="8"/>
      <c r="G10" s="8"/>
      <c r="H10" s="7"/>
      <c r="I10" s="7"/>
      <c r="J10" s="26"/>
      <c r="K10" s="26"/>
      <c r="L10" s="26"/>
      <c r="M10" s="26"/>
      <c r="N10" s="26"/>
      <c r="O10" s="26"/>
    </row>
    <row r="11" spans="1:15" ht="12">
      <c r="A11" s="7"/>
      <c r="B11" s="39" t="s">
        <v>44</v>
      </c>
      <c r="C11" s="3" t="s">
        <v>49</v>
      </c>
      <c r="D11" s="9" t="s">
        <v>24</v>
      </c>
      <c r="E11" s="8" t="s">
        <v>25</v>
      </c>
      <c r="F11" s="8" t="s">
        <v>26</v>
      </c>
      <c r="G11" s="8" t="s">
        <v>27</v>
      </c>
      <c r="H11" s="8" t="s">
        <v>28</v>
      </c>
      <c r="I11" s="8" t="s">
        <v>29</v>
      </c>
      <c r="J11" s="8" t="s">
        <v>30</v>
      </c>
      <c r="K11" s="8" t="s">
        <v>31</v>
      </c>
      <c r="L11" s="8" t="s">
        <v>32</v>
      </c>
      <c r="M11" s="8" t="s">
        <v>33</v>
      </c>
      <c r="N11" s="8" t="s">
        <v>34</v>
      </c>
      <c r="O11" s="8" t="s">
        <v>35</v>
      </c>
    </row>
    <row r="12" spans="1:15" ht="12">
      <c r="A12" s="7" t="s">
        <v>1</v>
      </c>
      <c r="B12" s="11" t="s">
        <v>2</v>
      </c>
      <c r="C12" s="23">
        <v>1538.85</v>
      </c>
      <c r="D12" s="9"/>
      <c r="E12" s="9"/>
      <c r="F12" s="9"/>
      <c r="G12" s="9"/>
      <c r="H12" s="9"/>
      <c r="I12" s="9"/>
      <c r="J12" s="30"/>
      <c r="K12" s="30"/>
      <c r="L12" s="30"/>
      <c r="M12" s="27"/>
      <c r="N12" s="27"/>
      <c r="O12" s="27"/>
    </row>
    <row r="13" spans="1:15" ht="12">
      <c r="A13" s="7" t="s">
        <v>3</v>
      </c>
      <c r="B13" s="11" t="s">
        <v>4</v>
      </c>
      <c r="C13" s="8">
        <f>SUM(ROUND(D13,2),ROUND(E13,2),ROUND(F13,2),ROUND(G13,2),ROUND(H13,2),ROUND(I13,2),ROUND(J13,2),ROUND(K13,2),ROUND(L13,2),ROUND(M13,2),ROUND(N13,2),ROUND(O13,2))</f>
        <v>230.83000000000004</v>
      </c>
      <c r="D13" s="24">
        <v>23.93</v>
      </c>
      <c r="E13" s="24">
        <v>20.93</v>
      </c>
      <c r="F13" s="24">
        <v>21.6</v>
      </c>
      <c r="G13" s="24">
        <v>18.83</v>
      </c>
      <c r="H13" s="24">
        <v>18.07</v>
      </c>
      <c r="I13" s="24">
        <v>15.59</v>
      </c>
      <c r="J13" s="24">
        <v>14.45</v>
      </c>
      <c r="K13" s="24">
        <v>16.58</v>
      </c>
      <c r="L13" s="24">
        <v>16.78</v>
      </c>
      <c r="M13" s="24">
        <v>19.55</v>
      </c>
      <c r="N13" s="24">
        <v>21.34</v>
      </c>
      <c r="O13" s="24">
        <v>23.18</v>
      </c>
    </row>
    <row r="14" spans="1:15" ht="12">
      <c r="A14" s="7" t="s">
        <v>5</v>
      </c>
      <c r="B14" s="11" t="s">
        <v>6</v>
      </c>
      <c r="C14" s="23">
        <v>0.71</v>
      </c>
      <c r="D14" s="9"/>
      <c r="E14" s="9"/>
      <c r="F14" s="9"/>
      <c r="G14" s="22"/>
      <c r="H14" s="9"/>
      <c r="I14" s="9"/>
      <c r="J14" s="30"/>
      <c r="K14" s="30"/>
      <c r="L14" s="30"/>
      <c r="M14" s="27"/>
      <c r="N14" s="27"/>
      <c r="O14" s="27"/>
    </row>
    <row r="15" spans="1:15" ht="12">
      <c r="A15" s="7" t="s">
        <v>7</v>
      </c>
      <c r="B15" s="11" t="s">
        <v>8</v>
      </c>
      <c r="C15" s="23">
        <v>360</v>
      </c>
      <c r="D15" s="4"/>
      <c r="E15" s="9"/>
      <c r="F15" s="9"/>
      <c r="G15" s="9"/>
      <c r="H15" s="9"/>
      <c r="I15" s="9"/>
      <c r="J15" s="30"/>
      <c r="K15" s="30"/>
      <c r="L15" s="30"/>
      <c r="M15" s="27"/>
      <c r="N15" s="27"/>
      <c r="O15" s="27"/>
    </row>
    <row r="16" spans="1:15" ht="12">
      <c r="A16" s="26" t="s">
        <v>37</v>
      </c>
      <c r="B16" s="31" t="s">
        <v>38</v>
      </c>
      <c r="C16" s="8"/>
      <c r="D16" s="24">
        <v>30.58</v>
      </c>
      <c r="E16" s="24">
        <v>27.62</v>
      </c>
      <c r="F16" s="24">
        <v>28.74</v>
      </c>
      <c r="G16" s="24">
        <v>20.71</v>
      </c>
      <c r="H16" s="24">
        <v>13.76</v>
      </c>
      <c r="I16" s="24">
        <v>13.02</v>
      </c>
      <c r="J16" s="24">
        <v>13.45</v>
      </c>
      <c r="K16" s="24">
        <v>14.68</v>
      </c>
      <c r="L16" s="24">
        <v>22.49</v>
      </c>
      <c r="M16" s="24">
        <v>28.74</v>
      </c>
      <c r="N16" s="24">
        <v>29.59</v>
      </c>
      <c r="O16" s="24">
        <v>30.58</v>
      </c>
    </row>
    <row r="17" spans="1:15" ht="12">
      <c r="A17" s="7" t="s">
        <v>9</v>
      </c>
      <c r="B17" s="11" t="s">
        <v>10</v>
      </c>
      <c r="C17" s="8">
        <f>SUM(ROUND(D17,2),ROUND(E17,2),ROUND(F17,2),ROUND(G17,2),ROUND(H17,2),ROUND(I17,2),ROUND(J17,2),ROUND(K17,2),ROUND(L17,2),ROUND(M17,2),ROUND(N17,2),ROUND(O17,2))</f>
        <v>0</v>
      </c>
      <c r="D17" s="25">
        <v>0</v>
      </c>
      <c r="E17" s="25">
        <v>0</v>
      </c>
      <c r="F17" s="25">
        <v>0</v>
      </c>
      <c r="G17" s="25">
        <v>0</v>
      </c>
      <c r="H17" s="25">
        <v>0</v>
      </c>
      <c r="I17" s="25">
        <v>0</v>
      </c>
      <c r="J17" s="25">
        <v>0</v>
      </c>
      <c r="K17" s="25">
        <v>0</v>
      </c>
      <c r="L17" s="25">
        <v>0</v>
      </c>
      <c r="M17" s="25">
        <v>0</v>
      </c>
      <c r="N17" s="25">
        <v>0</v>
      </c>
      <c r="O17" s="25">
        <v>0</v>
      </c>
    </row>
    <row r="18" spans="1:15" ht="12">
      <c r="A18" s="7"/>
      <c r="B18" s="11"/>
      <c r="C18" s="7"/>
      <c r="D18" s="43" t="s">
        <v>39</v>
      </c>
      <c r="E18" s="4"/>
      <c r="F18" s="44"/>
      <c r="G18" s="4">
        <f>C15-(SUM(ROUND(D16,2),ROUND(E16,2),ROUND(F16,2),ROUND(G16,2),ROUND(H16,2),ROUND(I16,2),ROUND(J16,2),ROUND(K16,2),ROUND(L16,2),ROUND(M16,2),ROUND(N16,2),ROUND(O16,2)))</f>
        <v>86.03999999999996</v>
      </c>
      <c r="H18" s="40">
        <f>IF(G18&lt;0,"Error, check entries for primary loss","")</f>
      </c>
      <c r="I18" s="9"/>
      <c r="J18" s="30"/>
      <c r="K18" s="30"/>
      <c r="L18" s="30"/>
      <c r="M18" s="27"/>
      <c r="N18" s="27"/>
      <c r="O18" s="27"/>
    </row>
    <row r="19" spans="1:15" ht="12.75">
      <c r="A19" s="15" t="s">
        <v>11</v>
      </c>
      <c r="B19" s="11"/>
      <c r="C19" s="16">
        <f>0.85*ROUND(C12,2)+ROUND(C13,2)+365*ROUND(C14,2)+C15+C17</f>
        <v>2158.0024999999996</v>
      </c>
      <c r="D19" s="9"/>
      <c r="E19" s="9"/>
      <c r="F19" s="9"/>
      <c r="G19" s="9"/>
      <c r="H19" s="9"/>
      <c r="I19" s="9"/>
      <c r="J19" s="30"/>
      <c r="K19" s="30"/>
      <c r="L19" s="30"/>
      <c r="M19" s="27"/>
      <c r="N19" s="27"/>
      <c r="O19" s="27"/>
    </row>
    <row r="20" spans="1:15" ht="12.75">
      <c r="A20" s="15"/>
      <c r="B20" s="11"/>
      <c r="C20" s="42"/>
      <c r="D20" s="9"/>
      <c r="E20" s="9"/>
      <c r="F20" s="9"/>
      <c r="G20" s="9"/>
      <c r="H20" s="9"/>
      <c r="I20" s="9"/>
      <c r="J20" s="30"/>
      <c r="K20" s="30"/>
      <c r="L20" s="30"/>
      <c r="M20" s="27"/>
      <c r="N20" s="27"/>
      <c r="O20" s="27"/>
    </row>
    <row r="21" spans="1:15" ht="12">
      <c r="A21" s="7"/>
      <c r="B21" s="11"/>
      <c r="C21" s="3" t="s">
        <v>50</v>
      </c>
      <c r="D21" s="9"/>
      <c r="E21" s="9"/>
      <c r="F21" s="9"/>
      <c r="G21" s="9"/>
      <c r="H21" s="9"/>
      <c r="I21" s="9"/>
      <c r="J21" s="30"/>
      <c r="K21" s="30"/>
      <c r="L21" s="30"/>
      <c r="M21" s="27"/>
      <c r="N21" s="27"/>
      <c r="O21" s="27"/>
    </row>
    <row r="22" spans="1:15" ht="12">
      <c r="A22" s="41" t="s">
        <v>46</v>
      </c>
      <c r="B22" s="11"/>
      <c r="C22" s="3" t="s">
        <v>49</v>
      </c>
      <c r="D22" s="9"/>
      <c r="E22" s="9"/>
      <c r="F22" s="9"/>
      <c r="G22" s="9"/>
      <c r="H22" s="9"/>
      <c r="I22" s="9"/>
      <c r="J22" s="30"/>
      <c r="K22" s="30"/>
      <c r="L22" s="30"/>
      <c r="M22" s="27"/>
      <c r="N22" s="27"/>
      <c r="O22" s="27"/>
    </row>
    <row r="23" spans="1:15" ht="12">
      <c r="A23" s="26" t="s">
        <v>12</v>
      </c>
      <c r="B23" s="31" t="s">
        <v>13</v>
      </c>
      <c r="C23" s="23">
        <v>-762.68</v>
      </c>
      <c r="D23" s="45">
        <f>IF(C23&gt;0,"should be a negative number","")</f>
      </c>
      <c r="E23" s="27"/>
      <c r="F23" s="27"/>
      <c r="G23" s="27"/>
      <c r="H23" s="27"/>
      <c r="I23" s="27"/>
      <c r="J23" s="30"/>
      <c r="K23" s="30"/>
      <c r="L23" s="30"/>
      <c r="M23" s="27"/>
      <c r="N23" s="27"/>
      <c r="O23" s="27"/>
    </row>
    <row r="24" spans="1:15" ht="12">
      <c r="A24" s="26" t="s">
        <v>40</v>
      </c>
      <c r="B24" s="31"/>
      <c r="C24" s="9">
        <f>IF(ABS(C23)&gt;1,-G18,0)</f>
        <v>-86.03999999999996</v>
      </c>
      <c r="D24" s="27"/>
      <c r="E24" s="27"/>
      <c r="F24" s="27"/>
      <c r="G24" s="27"/>
      <c r="H24" s="27"/>
      <c r="I24" s="27"/>
      <c r="J24" s="30"/>
      <c r="K24" s="30"/>
      <c r="L24" s="30"/>
      <c r="M24" s="27"/>
      <c r="N24" s="27"/>
      <c r="O24" s="27"/>
    </row>
    <row r="25" spans="1:15" ht="12">
      <c r="A25" s="26" t="s">
        <v>14</v>
      </c>
      <c r="B25" s="31" t="s">
        <v>16</v>
      </c>
      <c r="C25" s="8">
        <f>SUM(ROUND(D25,2),ROUND(E25,2),ROUND(F25,2),ROUND(G25,2),ROUND(H25,2),ROUND(I25,2),ROUND(J25,2),ROUND(K25,2),ROUND(L25,2),ROUND(M25,2),ROUND(N25,2),ROUND(O25,2))</f>
        <v>-312.64</v>
      </c>
      <c r="D25" s="24">
        <v>-34.55</v>
      </c>
      <c r="E25" s="24">
        <v>-30.38</v>
      </c>
      <c r="F25" s="24">
        <v>-31.05</v>
      </c>
      <c r="G25" s="24">
        <v>-25.69</v>
      </c>
      <c r="H25" s="24">
        <v>-23.93</v>
      </c>
      <c r="I25" s="24">
        <v>-19.85</v>
      </c>
      <c r="J25" s="24">
        <v>-17</v>
      </c>
      <c r="K25" s="24">
        <v>-20.41</v>
      </c>
      <c r="L25" s="24">
        <v>-20.97</v>
      </c>
      <c r="M25" s="24">
        <v>-25.75</v>
      </c>
      <c r="N25" s="24">
        <v>-29.64</v>
      </c>
      <c r="O25" s="24">
        <v>-33.42</v>
      </c>
    </row>
    <row r="26" spans="1:15" ht="12">
      <c r="A26" s="26" t="s">
        <v>15</v>
      </c>
      <c r="B26" s="31" t="s">
        <v>36</v>
      </c>
      <c r="C26" s="8">
        <f>SUM(ROUND(D26,2),ROUND(E26,2),ROUND(F26,2),ROUND(G26,2),ROUND(H26,2),ROUND(I26,2),ROUND(J26,2),ROUND(K26,2),ROUND(L26,2),ROUND(M26,2),ROUND(N26,2),ROUND(O26,2))</f>
        <v>-104.89000000000001</v>
      </c>
      <c r="D26" s="24">
        <v>-22.01</v>
      </c>
      <c r="E26" s="24">
        <v>-16.12</v>
      </c>
      <c r="F26" s="24">
        <v>-11.19</v>
      </c>
      <c r="G26" s="24">
        <v>-4.05</v>
      </c>
      <c r="H26" s="24">
        <v>0</v>
      </c>
      <c r="I26" s="24">
        <v>0</v>
      </c>
      <c r="J26" s="24">
        <v>0</v>
      </c>
      <c r="K26" s="24">
        <v>-1.43</v>
      </c>
      <c r="L26" s="24">
        <v>-2.45</v>
      </c>
      <c r="M26" s="24">
        <v>-8.89</v>
      </c>
      <c r="N26" s="24">
        <v>-17.1</v>
      </c>
      <c r="O26" s="24">
        <v>-21.65</v>
      </c>
    </row>
    <row r="27" spans="1:15" ht="12">
      <c r="A27" s="26"/>
      <c r="B27" s="32" t="s">
        <v>41</v>
      </c>
      <c r="C27" s="33"/>
      <c r="D27" s="33"/>
      <c r="E27" s="33"/>
      <c r="F27" s="33"/>
      <c r="G27" s="33"/>
      <c r="H27" s="33"/>
      <c r="I27" s="33"/>
      <c r="J27" s="34"/>
      <c r="K27" s="34"/>
      <c r="L27" s="34"/>
      <c r="M27" s="33"/>
      <c r="N27" s="33"/>
      <c r="O27" s="33"/>
    </row>
    <row r="28" spans="1:15" ht="12">
      <c r="A28" s="26"/>
      <c r="B28" s="32"/>
      <c r="C28" s="33"/>
      <c r="D28" s="33"/>
      <c r="E28" s="33"/>
      <c r="F28" s="33"/>
      <c r="G28" s="33"/>
      <c r="H28" s="33"/>
      <c r="I28" s="33"/>
      <c r="J28" s="34"/>
      <c r="K28" s="34"/>
      <c r="L28" s="34"/>
      <c r="M28" s="33"/>
      <c r="N28" s="33"/>
      <c r="O28" s="33"/>
    </row>
    <row r="29" spans="1:15" ht="12">
      <c r="A29" s="26" t="s">
        <v>45</v>
      </c>
      <c r="B29" s="31"/>
      <c r="C29" s="47"/>
      <c r="D29" s="45">
        <f>IF(C29&gt;0,"should be a negative number","")</f>
      </c>
      <c r="E29" s="33"/>
      <c r="F29" s="33"/>
      <c r="G29" s="33"/>
      <c r="H29" s="33"/>
      <c r="I29" s="33"/>
      <c r="J29" s="34"/>
      <c r="K29" s="34"/>
      <c r="L29" s="34"/>
      <c r="M29" s="33"/>
      <c r="N29" s="33"/>
      <c r="O29" s="33"/>
    </row>
    <row r="30" spans="1:15" ht="12">
      <c r="A30" s="26"/>
      <c r="B30" s="31"/>
      <c r="C30" s="33"/>
      <c r="D30" s="33"/>
      <c r="E30" s="33"/>
      <c r="F30" s="33"/>
      <c r="G30" s="33"/>
      <c r="H30" s="33"/>
      <c r="I30" s="33"/>
      <c r="J30" s="34"/>
      <c r="K30" s="34"/>
      <c r="L30" s="34"/>
      <c r="M30" s="33"/>
      <c r="N30" s="33"/>
      <c r="O30" s="33"/>
    </row>
    <row r="31" spans="1:15" ht="12.75" customHeight="1">
      <c r="A31" s="26" t="s">
        <v>17</v>
      </c>
      <c r="B31" s="31"/>
      <c r="C31" s="23">
        <v>-50</v>
      </c>
      <c r="D31" s="45">
        <f>IF(C31&gt;0,"should be a negative number","")</f>
      </c>
      <c r="E31" s="51" t="s">
        <v>54</v>
      </c>
      <c r="F31" s="51"/>
      <c r="G31" s="51"/>
      <c r="H31" s="51"/>
      <c r="I31" s="51"/>
      <c r="J31" s="51"/>
      <c r="K31" s="51"/>
      <c r="L31" s="33"/>
      <c r="M31" s="33"/>
      <c r="N31" s="33"/>
      <c r="O31" s="33"/>
    </row>
    <row r="32" spans="1:15" ht="12">
      <c r="A32" s="26" t="s">
        <v>18</v>
      </c>
      <c r="B32" s="31"/>
      <c r="C32" s="47"/>
      <c r="D32" s="45">
        <f>IF(C32&gt;0,"should be a negative number","")</f>
      </c>
      <c r="E32" s="51"/>
      <c r="F32" s="51"/>
      <c r="G32" s="51"/>
      <c r="H32" s="51"/>
      <c r="I32" s="51"/>
      <c r="J32" s="51"/>
      <c r="K32" s="51"/>
      <c r="L32" s="33"/>
      <c r="M32" s="33"/>
      <c r="N32" s="33"/>
      <c r="O32" s="33"/>
    </row>
    <row r="33" spans="1:15" ht="12">
      <c r="A33" s="26" t="s">
        <v>19</v>
      </c>
      <c r="B33" s="31"/>
      <c r="C33" s="47"/>
      <c r="D33" s="45">
        <f>IF(C33&gt;0,"should be a negative number","")</f>
      </c>
      <c r="E33" s="51"/>
      <c r="F33" s="51"/>
      <c r="G33" s="51"/>
      <c r="H33" s="51"/>
      <c r="I33" s="51"/>
      <c r="J33" s="51"/>
      <c r="K33" s="51"/>
      <c r="L33" s="33"/>
      <c r="M33" s="33"/>
      <c r="N33" s="33"/>
      <c r="O33" s="33"/>
    </row>
    <row r="34" spans="1:15" ht="12">
      <c r="A34" s="26"/>
      <c r="B34" s="31"/>
      <c r="C34" s="21"/>
      <c r="D34" s="33"/>
      <c r="E34" s="33"/>
      <c r="F34" s="33"/>
      <c r="G34" s="33"/>
      <c r="H34" s="33"/>
      <c r="I34" s="33"/>
      <c r="J34" s="33"/>
      <c r="K34" s="33"/>
      <c r="L34" s="33"/>
      <c r="M34" s="33"/>
      <c r="N34" s="33"/>
      <c r="O34" s="33"/>
    </row>
    <row r="35" spans="1:15" ht="12.75">
      <c r="A35" s="28" t="s">
        <v>20</v>
      </c>
      <c r="B35" s="31"/>
      <c r="C35" s="37">
        <f>C23+C24+C25+C26+C29+C31+C32+C33</f>
        <v>-1316.25</v>
      </c>
      <c r="D35" s="26"/>
      <c r="E35" s="26"/>
      <c r="F35" s="26"/>
      <c r="G35" s="26"/>
      <c r="H35" s="26"/>
      <c r="I35" s="26"/>
      <c r="J35" s="26"/>
      <c r="K35" s="26"/>
      <c r="L35" s="26"/>
      <c r="M35" s="26"/>
      <c r="N35" s="26"/>
      <c r="O35" s="26"/>
    </row>
    <row r="36" spans="1:15" ht="12">
      <c r="A36" s="26"/>
      <c r="B36" s="27"/>
      <c r="C36" s="26"/>
      <c r="D36" s="26"/>
      <c r="E36" s="26"/>
      <c r="F36" s="26"/>
      <c r="G36" s="26"/>
      <c r="H36" s="26"/>
      <c r="I36" s="26"/>
      <c r="J36" s="26"/>
      <c r="K36" s="26"/>
      <c r="L36" s="26"/>
      <c r="M36" s="26"/>
      <c r="N36" s="26"/>
      <c r="O36" s="26"/>
    </row>
    <row r="37" spans="1:15" ht="12.75">
      <c r="A37" s="28" t="s">
        <v>21</v>
      </c>
      <c r="B37" s="27"/>
      <c r="C37" s="35">
        <f>IF(C19&gt;0,-ROUNDDOWN(C35/C19,3),"")</f>
        <v>0.609</v>
      </c>
      <c r="D37" s="48" t="str">
        <f>IF(C37="","",IF(C37&gt;=$O$7,"Gold level (G3) attained",IF(C37&gt;=$O$6,"Silver level (S3) attained","")))</f>
        <v>Gold level (G3) attained</v>
      </c>
      <c r="E37" s="48"/>
      <c r="F37" s="49"/>
      <c r="G37" s="26" t="s">
        <v>57</v>
      </c>
      <c r="H37" s="26"/>
      <c r="I37" s="26"/>
      <c r="J37" s="26"/>
      <c r="K37" s="26"/>
      <c r="L37" s="26"/>
      <c r="M37" s="26"/>
      <c r="N37" s="26"/>
      <c r="O37" s="26"/>
    </row>
    <row r="38" spans="1:15" ht="12">
      <c r="A38" s="26"/>
      <c r="B38" s="27"/>
      <c r="C38" s="36"/>
      <c r="D38" s="26"/>
      <c r="E38" s="26"/>
      <c r="F38" s="26"/>
      <c r="G38" s="26"/>
      <c r="H38" s="26"/>
      <c r="I38" s="26"/>
      <c r="J38" s="26"/>
      <c r="K38" s="26"/>
      <c r="L38" s="26"/>
      <c r="M38" s="26"/>
      <c r="N38" s="26"/>
      <c r="O38" s="26"/>
    </row>
    <row r="39" spans="2:15" ht="76.5" customHeight="1">
      <c r="B39" s="27"/>
      <c r="C39" s="33"/>
      <c r="D39" s="26"/>
      <c r="E39" s="50" t="s">
        <v>52</v>
      </c>
      <c r="F39" s="50"/>
      <c r="G39" s="50"/>
      <c r="H39" s="50"/>
      <c r="I39" s="50"/>
      <c r="J39" s="50"/>
      <c r="K39" s="50"/>
      <c r="L39" s="50"/>
      <c r="M39" s="50"/>
      <c r="N39" s="50"/>
      <c r="O39" s="50"/>
    </row>
    <row r="40" spans="1:15" ht="12">
      <c r="A40" s="2"/>
      <c r="B40" s="27"/>
      <c r="C40" s="26"/>
      <c r="D40" s="26"/>
      <c r="E40" s="26"/>
      <c r="F40" s="26"/>
      <c r="G40" s="26"/>
      <c r="H40" s="26"/>
      <c r="I40" s="26"/>
      <c r="J40" s="26"/>
      <c r="K40" s="26"/>
      <c r="L40" s="26"/>
      <c r="M40" s="26"/>
      <c r="N40" s="26"/>
      <c r="O40" s="26"/>
    </row>
    <row r="41" spans="1:15" ht="12">
      <c r="A41" s="46" t="s">
        <v>55</v>
      </c>
      <c r="B41" s="27"/>
      <c r="C41" s="26"/>
      <c r="D41" s="26"/>
      <c r="E41" s="26"/>
      <c r="F41" s="26"/>
      <c r="G41" s="26"/>
      <c r="H41" s="26"/>
      <c r="I41" s="26"/>
      <c r="J41" s="26"/>
      <c r="K41" s="26"/>
      <c r="L41" s="26"/>
      <c r="M41" s="26"/>
      <c r="N41" s="26"/>
      <c r="O41" s="26"/>
    </row>
  </sheetData>
  <sheetProtection password="EDE3" sheet="1" objects="1" scenarios="1" selectLockedCells="1" selectUnlockedCells="1"/>
  <mergeCells count="3">
    <mergeCell ref="D37:F37"/>
    <mergeCell ref="E39:O39"/>
    <mergeCell ref="E31:K33"/>
  </mergeCells>
  <conditionalFormatting sqref="D37:E37">
    <cfRule type="cellIs" priority="1" dxfId="2" operator="equal" stopIfTrue="1">
      <formula>"Silver level (S3) attained"</formula>
    </cfRule>
    <cfRule type="cellIs" priority="2" dxfId="1" operator="equal" stopIfTrue="1">
      <formula>"Gold level (G3) attained"</formula>
    </cfRule>
  </conditionalFormatting>
  <conditionalFormatting sqref="G18">
    <cfRule type="cellIs" priority="3" dxfId="0" operator="lessThan" stopIfTrue="1">
      <formula>0</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Anderson</dc:creator>
  <cp:keywords/>
  <dc:description/>
  <cp:lastModifiedBy>Andrea Pazos Marin</cp:lastModifiedBy>
  <dcterms:created xsi:type="dcterms:W3CDTF">2010-09-05T14:04:19Z</dcterms:created>
  <dcterms:modified xsi:type="dcterms:W3CDTF">2024-04-22T10:27:05Z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A1517938</vt:lpwstr>
  </property>
  <property fmtid="{D5CDD505-2E9C-101B-9397-08002B2CF9AE}" pid="3" name="Objective-Comment">
    <vt:lpwstr/>
  </property>
  <property fmtid="{D5CDD505-2E9C-101B-9397-08002B2CF9AE}" pid="4" name="Objective-CreationStamp">
    <vt:filetime>2011-03-16T00:00:00Z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2011-03-16T00:00:00Z</vt:filetime>
  </property>
  <property fmtid="{D5CDD505-2E9C-101B-9397-08002B2CF9AE}" pid="8" name="Objective-ModificationStamp">
    <vt:filetime>2011-03-16T00:00:00Z</vt:filetime>
  </property>
  <property fmtid="{D5CDD505-2E9C-101B-9397-08002B2CF9AE}" pid="9" name="Objective-Owner">
    <vt:lpwstr>Templeton, Colette C (U006024)</vt:lpwstr>
  </property>
  <property fmtid="{D5CDD505-2E9C-101B-9397-08002B2CF9AE}" pid="10" name="Objective-Path">
    <vt:lpwstr>Objective Global Folder:SG File Plan:Business and industry:Business sectors:Building and construction - building regulations:Research and analysis: Building and construction - building regulations:Building Standards: Research: 2009-:</vt:lpwstr>
  </property>
  <property fmtid="{D5CDD505-2E9C-101B-9397-08002B2CF9AE}" pid="11" name="Objective-Parent">
    <vt:lpwstr>Building Standards: Research: 2009-</vt:lpwstr>
  </property>
  <property fmtid="{D5CDD505-2E9C-101B-9397-08002B2CF9AE}" pid="12" name="Objective-State">
    <vt:lpwstr>Published</vt:lpwstr>
  </property>
  <property fmtid="{D5CDD505-2E9C-101B-9397-08002B2CF9AE}" pid="13" name="Objective-Title">
    <vt:lpwstr>Building Standards - Research - General - BRE Call off contract - Water Heating Demand Calculator - FINAL</vt:lpwstr>
  </property>
  <property fmtid="{D5CDD505-2E9C-101B-9397-08002B2CF9AE}" pid="14" name="Objective-Version">
    <vt:lpwstr>2.0</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PROJ/5061</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